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135" yWindow="1545" windowWidth="12225" windowHeight="8730"/>
  </bookViews>
  <sheets>
    <sheet name="RIC LEGGE GELMINI" sheetId="1" r:id="rId1"/>
  </sheets>
  <definedNames>
    <definedName name="_xlnm.Print_Area" localSheetId="0">'RIC LEGGE GELMINI'!$B$1:$I$10</definedName>
  </definedNames>
  <calcPr calcId="145621"/>
</workbook>
</file>

<file path=xl/calcChain.xml><?xml version="1.0" encoding="utf-8"?>
<calcChain xmlns="http://schemas.openxmlformats.org/spreadsheetml/2006/main">
  <c r="G6" i="1" l="1"/>
  <c r="C6" i="1"/>
  <c r="D6" i="1" s="1"/>
  <c r="B9" i="1"/>
  <c r="C9" i="1" s="1"/>
  <c r="E6" i="1" l="1"/>
  <c r="F6" i="1"/>
  <c r="D9" i="1"/>
  <c r="G9" i="1"/>
  <c r="F9" i="1" l="1"/>
  <c r="E9" i="1"/>
  <c r="H6" i="1"/>
  <c r="I6" i="1" s="1"/>
  <c r="H9" i="1" l="1"/>
  <c r="I9" i="1" s="1"/>
</calcChain>
</file>

<file path=xl/sharedStrings.xml><?xml version="1.0" encoding="utf-8"?>
<sst xmlns="http://schemas.openxmlformats.org/spreadsheetml/2006/main" count="17" uniqueCount="12">
  <si>
    <t>Totale lordo annuo</t>
  </si>
  <si>
    <t>Costo totale annuo</t>
  </si>
  <si>
    <t>IRAP aliquota  8,5%</t>
  </si>
  <si>
    <t>oneri
totali</t>
  </si>
  <si>
    <t>Ritenuta Opera Previdenza per TFR</t>
  </si>
  <si>
    <t xml:space="preserve">Contr.Amm.ne INPDAP(compreso 18%) + Ritenuta DS </t>
  </si>
  <si>
    <t>Tredicesima annua</t>
  </si>
  <si>
    <t>STIPENDIO onnicomprensivo</t>
  </si>
  <si>
    <t>RTD tipologia "B" con aumento del 20%</t>
  </si>
  <si>
    <t>Tredicesima mensile</t>
  </si>
  <si>
    <t>Totale lordo mensile</t>
  </si>
  <si>
    <t>Costo totale mensile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</si>
</sst>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2" fillId="0" borderId="0" xfId="0" applyNumberFormat="1" applyFont="1"/>
    <xf numFmtId="4" fontId="3" fillId="0" borderId="0" xfId="0" applyNumberFormat="1" applyFont="1" applyBorder="1"/>
    <xf numFmtId="4" fontId="3" fillId="0" borderId="0" xfId="0" applyNumberFormat="1" applyFont="1"/>
    <xf numFmtId="0" fontId="4" fillId="0" borderId="0" xfId="0" applyFont="1" applyAlignment="1">
      <alignment horizontal="left"/>
    </xf>
    <xf numFmtId="0" fontId="1" fillId="0" borderId="0" xfId="0" applyFont="1" applyBorder="1"/>
    <xf numFmtId="4" fontId="2" fillId="0" borderId="1" xfId="0" applyNumberFormat="1" applyFont="1" applyBorder="1"/>
    <xf numFmtId="0" fontId="5" fillId="0" borderId="0" xfId="0" applyFont="1"/>
    <xf numFmtId="0" fontId="6" fillId="0" borderId="0" xfId="0" applyFont="1"/>
    <xf numFmtId="0" fontId="0" fillId="0" borderId="2" xfId="0" applyBorder="1" applyAlignment="1">
      <alignment vertical="center" wrapText="1"/>
    </xf>
    <xf numFmtId="4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5" fillId="0" borderId="2" xfId="0" applyNumberFormat="1" applyFont="1" applyBorder="1"/>
    <xf numFmtId="4" fontId="5" fillId="0" borderId="0" xfId="0" applyNumberFormat="1" applyFont="1" applyBorder="1"/>
    <xf numFmtId="4" fontId="5" fillId="2" borderId="0" xfId="0" applyNumberFormat="1" applyFont="1" applyFill="1" applyBorder="1"/>
    <xf numFmtId="4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K9"/>
  <sheetViews>
    <sheetView tabSelected="1" topLeftCell="B1" workbookViewId="0">
      <selection activeCell="J15" sqref="J15"/>
    </sheetView>
  </sheetViews>
  <sheetFormatPr defaultRowHeight="11.25" x14ac:dyDescent="0.2"/>
  <cols>
    <col min="1" max="1" width="4.33203125" hidden="1" customWidth="1"/>
    <col min="2" max="2" width="18" customWidth="1"/>
    <col min="3" max="4" width="19.5" style="3" customWidth="1"/>
    <col min="5" max="5" width="19.83203125" style="3" customWidth="1"/>
    <col min="6" max="6" width="20" style="3" customWidth="1"/>
    <col min="7" max="7" width="22.33203125" style="3" customWidth="1"/>
    <col min="8" max="8" width="16.1640625" style="3" customWidth="1"/>
    <col min="9" max="9" width="16.33203125" style="1" customWidth="1"/>
    <col min="10" max="10" width="13.33203125" style="3" customWidth="1"/>
    <col min="11" max="11" width="15.33203125" customWidth="1"/>
    <col min="13" max="13" width="10.1640625" bestFit="1" customWidth="1"/>
  </cols>
  <sheetData>
    <row r="1" spans="1:11" ht="14.45" customHeight="1" x14ac:dyDescent="0.2">
      <c r="A1" s="5"/>
      <c r="B1" s="5"/>
      <c r="C1" s="2"/>
      <c r="D1" s="2"/>
      <c r="E1" s="2"/>
      <c r="F1" s="2"/>
      <c r="G1" s="2"/>
      <c r="H1" s="2"/>
      <c r="I1" s="2"/>
      <c r="J1" s="2"/>
      <c r="K1" s="6"/>
    </row>
    <row r="2" spans="1:11" ht="12" customHeight="1" x14ac:dyDescent="0.2">
      <c r="A2" s="4"/>
      <c r="B2" s="4"/>
      <c r="E2" s="2"/>
    </row>
    <row r="3" spans="1:11" ht="18" customHeight="1" x14ac:dyDescent="0.25">
      <c r="A3" s="4"/>
      <c r="B3" s="7"/>
      <c r="C3" s="8" t="s">
        <v>8</v>
      </c>
      <c r="D3" s="8"/>
      <c r="E3" s="8"/>
      <c r="F3" s="7"/>
      <c r="G3" s="7"/>
      <c r="H3" s="7"/>
      <c r="I3" s="7"/>
    </row>
    <row r="4" spans="1:11" ht="18" customHeight="1" x14ac:dyDescent="0.2">
      <c r="A4" s="4"/>
      <c r="B4" s="7"/>
      <c r="C4" s="7"/>
      <c r="D4" s="7"/>
      <c r="E4" s="7"/>
      <c r="F4" s="7"/>
      <c r="G4" s="7"/>
      <c r="H4" s="7"/>
      <c r="I4" s="7"/>
    </row>
    <row r="5" spans="1:11" ht="33" customHeight="1" x14ac:dyDescent="0.2">
      <c r="A5" s="4"/>
      <c r="B5" s="9" t="s">
        <v>7</v>
      </c>
      <c r="C5" s="10" t="s">
        <v>6</v>
      </c>
      <c r="D5" s="10" t="s">
        <v>0</v>
      </c>
      <c r="E5" s="11" t="s">
        <v>5</v>
      </c>
      <c r="F5" s="10" t="s">
        <v>2</v>
      </c>
      <c r="G5" s="11" t="s">
        <v>4</v>
      </c>
      <c r="H5" s="11" t="s">
        <v>3</v>
      </c>
      <c r="I5" s="12" t="s">
        <v>1</v>
      </c>
    </row>
    <row r="6" spans="1:11" ht="24" customHeight="1" x14ac:dyDescent="0.2">
      <c r="B6" s="13">
        <v>38656.31</v>
      </c>
      <c r="C6" s="13">
        <f>ROUND(B6/12,2)</f>
        <v>3221.36</v>
      </c>
      <c r="D6" s="13">
        <f>B6+C6</f>
        <v>41877.67</v>
      </c>
      <c r="E6" s="13">
        <f>(B6+C6)*24.2%+(B6*18%*24.2%)+D6*1.61%</f>
        <v>12492.495490599998</v>
      </c>
      <c r="F6" s="13">
        <f>ROUND(D6*8.5%,2)</f>
        <v>3559.6</v>
      </c>
      <c r="G6" s="13">
        <f>(((B6+B6/12)*80%))*7.1%</f>
        <v>2378.6516086666666</v>
      </c>
      <c r="H6" s="13">
        <f>E6+F6+G6</f>
        <v>18430.747099266664</v>
      </c>
      <c r="I6" s="13">
        <f>D6+H6</f>
        <v>60308.417099266662</v>
      </c>
    </row>
    <row r="7" spans="1:11" ht="12.75" customHeight="1" x14ac:dyDescent="0.2">
      <c r="B7" s="14"/>
      <c r="C7" s="14"/>
      <c r="D7" s="15"/>
      <c r="E7" s="14"/>
      <c r="F7" s="14"/>
      <c r="G7" s="14"/>
      <c r="H7" s="14"/>
      <c r="I7" s="14"/>
    </row>
    <row r="8" spans="1:11" ht="24" customHeight="1" x14ac:dyDescent="0.2">
      <c r="B8" s="9" t="s">
        <v>7</v>
      </c>
      <c r="C8" s="10" t="s">
        <v>9</v>
      </c>
      <c r="D8" s="10" t="s">
        <v>10</v>
      </c>
      <c r="E8" s="11" t="s">
        <v>5</v>
      </c>
      <c r="F8" s="10" t="s">
        <v>2</v>
      </c>
      <c r="G8" s="11" t="s">
        <v>4</v>
      </c>
      <c r="H8" s="11" t="s">
        <v>3</v>
      </c>
      <c r="I8" s="12" t="s">
        <v>11</v>
      </c>
    </row>
    <row r="9" spans="1:11" ht="24" customHeight="1" x14ac:dyDescent="0.2">
      <c r="B9" s="13">
        <f>B6/12</f>
        <v>3221.3591666666666</v>
      </c>
      <c r="C9" s="13">
        <f>ROUND(B9/12,2)</f>
        <v>268.45</v>
      </c>
      <c r="D9" s="13">
        <f>B9+C9</f>
        <v>3489.8091666666664</v>
      </c>
      <c r="E9" s="13">
        <f>(B9+C9)*24.2%+(B9*18%*24.2%)+D9*1.61%</f>
        <v>1041.0421512166665</v>
      </c>
      <c r="F9" s="13">
        <f>ROUND(D9*8.5%,2)</f>
        <v>296.63</v>
      </c>
      <c r="G9" s="13">
        <f>(((B9+B9/12)*80%))*7.1%</f>
        <v>198.22096738888891</v>
      </c>
      <c r="H9" s="13">
        <f>E9+F9+G9</f>
        <v>1535.8931186055554</v>
      </c>
      <c r="I9" s="13">
        <f>D9+H9</f>
        <v>5025.7022852722221</v>
      </c>
      <c r="K9" s="16"/>
    </row>
  </sheetData>
  <phoneticPr fontId="0" type="noConversion"/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orientation="landscape" cellComments="asDisplayed" horizontalDpi="1200" verticalDpi="1200" r:id="rId1"/>
  <headerFooter alignWithMargins="0">
    <oddHeader>&amp;CTABELLE STIPENDIALI RICERCATORI EX LEGGE GELMINI (TEMPO DEFINITO)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RIC LEGGE GELMINI</vt:lpstr>
      <vt:lpstr>'RIC LEGGE GELMINI'!Area_stampa</vt:lpstr>
    </vt:vector>
  </TitlesOfParts>
  <Company>Università degli Studi di Firenze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Costo annuo e mensile del personale ricercatore a tempo determinato</dc:title>
  <dc:creator>UniFi</dc:creator>
  <cp:lastModifiedBy>Salvi Anna Rita</cp:lastModifiedBy>
  <cp:lastPrinted>2016-07-29T09:05:29Z</cp:lastPrinted>
  <dcterms:created xsi:type="dcterms:W3CDTF">2005-09-20T08:24:56Z</dcterms:created>
  <dcterms:modified xsi:type="dcterms:W3CDTF">2018-01-08T11:14:58Z</dcterms:modified>
</cp:coreProperties>
</file>